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320" activeTab="0"/>
  </bookViews>
  <sheets>
    <sheet name="54 Ampliaciones por suscrp 2011" sheetId="1" r:id="rId1"/>
  </sheets>
  <definedNames>
    <definedName name="_xlnm.Print_Area" localSheetId="0">'54 Ampliaciones por suscrp 2011'!$A$1:$L$41</definedName>
  </definedNames>
  <calcPr fullCalcOnLoad="1"/>
</workbook>
</file>

<file path=xl/sharedStrings.xml><?xml version="1.0" encoding="utf-8"?>
<sst xmlns="http://schemas.openxmlformats.org/spreadsheetml/2006/main" count="151" uniqueCount="78">
  <si>
    <t>Iberdrola, S.A.</t>
  </si>
  <si>
    <t xml:space="preserve">- </t>
  </si>
  <si>
    <t xml:space="preserve"> </t>
  </si>
  <si>
    <t>Gamesa Corporacion Tecnologica, S.A.</t>
  </si>
  <si>
    <t>Zardoya Otis, S.A.</t>
  </si>
  <si>
    <t>1 X 20</t>
  </si>
  <si>
    <t>Sacyr Vallehermoso, S.A.</t>
  </si>
  <si>
    <t>Faes Farma,S.A.</t>
  </si>
  <si>
    <t>Vidrala S.A.</t>
  </si>
  <si>
    <t>Abertis Infraestructuras, S.A.</t>
  </si>
  <si>
    <t>Banco Bilbao Vizcaya Argentaria, S.A.</t>
  </si>
  <si>
    <t>Banco de Valencia, S.A.</t>
  </si>
  <si>
    <t>1 X 50</t>
  </si>
  <si>
    <t>Banco Pastor, S.A.</t>
  </si>
  <si>
    <t>Banco Santander, S.A.</t>
  </si>
  <si>
    <t>1 X 78</t>
  </si>
  <si>
    <t>1 X 10</t>
  </si>
  <si>
    <t>http://www.bolsamadrid.es/esp/contenido.asp?menu=5&amp;enlace=/comun/of/amplia.asp?id=esp</t>
  </si>
  <si>
    <r>
      <t>Proporción/</t>
    </r>
    <r>
      <rPr>
        <b/>
        <sz val="9"/>
        <color indexed="10"/>
        <rFont val="Arial"/>
        <family val="2"/>
      </rPr>
      <t>Proportion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</si>
  <si>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</si>
  <si>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</si>
  <si>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</si>
  <si>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</si>
  <si>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</si>
  <si>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</si>
  <si>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</si>
  <si>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</si>
  <si>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</si>
  <si>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</si>
  <si>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Gas Natural Sdg, S.A.</t>
  </si>
  <si>
    <t>1 X 28</t>
  </si>
  <si>
    <t>1 X 38</t>
  </si>
  <si>
    <t>1 X 119</t>
  </si>
  <si>
    <t>2 X 49</t>
  </si>
  <si>
    <t>1 X 33</t>
  </si>
  <si>
    <r>
      <t xml:space="preserve">BIENES DE CONSUMO / </t>
    </r>
    <r>
      <rPr>
        <b/>
        <sz val="9"/>
        <color indexed="10"/>
        <rFont val="Arial"/>
        <family val="2"/>
      </rPr>
      <t>CONSUMER GOODS</t>
    </r>
  </si>
  <si>
    <t>S.A. Damm</t>
  </si>
  <si>
    <t>1 X 30</t>
  </si>
  <si>
    <t>Miquel y Costas &amp; Miquel, S.A.</t>
  </si>
  <si>
    <t>1 X 3</t>
  </si>
  <si>
    <t>Grifols, S.A.</t>
  </si>
  <si>
    <r>
      <t xml:space="preserve">Total Bienes de Consumo / </t>
    </r>
    <r>
      <rPr>
        <b/>
        <sz val="9"/>
        <color indexed="10"/>
        <rFont val="Arial"/>
        <family val="2"/>
      </rPr>
      <t>Total Consumer Goods</t>
    </r>
  </si>
  <si>
    <t>Service Point Solutions, S.A.</t>
  </si>
  <si>
    <t>2 X 7</t>
  </si>
  <si>
    <r>
      <t xml:space="preserve">Total Servicios de Consumo / </t>
    </r>
    <r>
      <rPr>
        <b/>
        <sz val="9"/>
        <color indexed="10"/>
        <rFont val="Arial"/>
        <family val="2"/>
      </rPr>
      <t>Total Consumer Services</t>
    </r>
  </si>
  <si>
    <t>1 X 59</t>
  </si>
  <si>
    <t>1 X 56</t>
  </si>
  <si>
    <t>1 X 45</t>
  </si>
  <si>
    <t>Banco Popular Español, S.A.</t>
  </si>
  <si>
    <t>1 X 85</t>
  </si>
  <si>
    <t>1 X 65</t>
  </si>
  <si>
    <t>1 X 49</t>
  </si>
  <si>
    <t>Bankinter,S.A.</t>
  </si>
  <si>
    <t>1 X 76</t>
  </si>
  <si>
    <t>Caixabank, S.A.</t>
  </si>
  <si>
    <t>1 X 54</t>
  </si>
  <si>
    <t>Criteria Caixacorp, S.A.</t>
  </si>
  <si>
    <t>1 X 93</t>
  </si>
  <si>
    <t>Mapfre, S.A.</t>
  </si>
  <si>
    <t>1 X 39</t>
  </si>
  <si>
    <t>Cartera Industrial Rea, S.A.</t>
  </si>
  <si>
    <t>Dinamia Capital Privado,S.A.</t>
  </si>
  <si>
    <t>Metrovacesa S.A.</t>
  </si>
  <si>
    <t>19 X 1</t>
  </si>
  <si>
    <t>Total Servicios Financieros e Inmobiliarios / Total Financial and Real State Services</t>
  </si>
  <si>
    <t>TOTAL / TOTAL</t>
  </si>
  <si>
    <r>
      <t>PETRÓLEO Y ENERGÍA/</t>
    </r>
    <r>
      <rPr>
        <b/>
        <sz val="9"/>
        <color indexed="10"/>
        <rFont val="Arial"/>
        <family val="2"/>
      </rPr>
      <t>OIL AND ENERGY</t>
    </r>
  </si>
  <si>
    <r>
      <t xml:space="preserve">Total Petróleo y Energía/ </t>
    </r>
    <r>
      <rPr>
        <b/>
        <sz val="9"/>
        <color indexed="10"/>
        <rFont val="Arial"/>
        <family val="2"/>
      </rPr>
      <t xml:space="preserve">Total Oild and Energy </t>
    </r>
  </si>
  <si>
    <r>
      <t xml:space="preserve">MATERIALES BÁSICOS INDUSTRIA Y CONSTRUCCIÓN / </t>
    </r>
    <r>
      <rPr>
        <b/>
        <sz val="9"/>
        <color indexed="10"/>
        <rFont val="Arial"/>
        <family val="2"/>
      </rPr>
      <t>BASIC MATERIALS, INDUSTRY AND CONSTRUCTION</t>
    </r>
  </si>
  <si>
    <r>
      <t xml:space="preserve">Total Materiales Básicos  Industria y Construcción </t>
    </r>
    <r>
      <rPr>
        <b/>
        <sz val="9"/>
        <color indexed="10"/>
        <rFont val="Arial"/>
        <family val="2"/>
      </rPr>
      <t>/ Total Basic Materials, Industry and Construction</t>
    </r>
  </si>
  <si>
    <r>
      <t xml:space="preserve">SERVICIOS DE CONSUMO / </t>
    </r>
    <r>
      <rPr>
        <b/>
        <sz val="9"/>
        <color indexed="10"/>
        <rFont val="Arial"/>
        <family val="2"/>
      </rPr>
      <t>CONSUMER SERVICES</t>
    </r>
  </si>
  <si>
    <r>
      <t xml:space="preserve">SERVICIOS FINANCIEROS INMOBILIARIOS / </t>
    </r>
    <r>
      <rPr>
        <b/>
        <sz val="9"/>
        <color indexed="10"/>
        <rFont val="Arial"/>
        <family val="2"/>
      </rPr>
      <t>FINANCIAL AND REAL STATE SERVICES</t>
    </r>
  </si>
  <si>
    <t>1 Acc.Serie B por cada 10 Accs, Serie a O B</t>
  </si>
  <si>
    <r>
      <t xml:space="preserve">Dividendo Opcion  / </t>
    </r>
    <r>
      <rPr>
        <sz val="9"/>
        <color indexed="10"/>
        <rFont val="Arial"/>
        <family val="2"/>
      </rPr>
      <t xml:space="preserve">Option Dividend </t>
    </r>
  </si>
  <si>
    <r>
      <t xml:space="preserve">Admitidas 3.690.072 Acciones / </t>
    </r>
    <r>
      <rPr>
        <sz val="9"/>
        <color indexed="10"/>
        <rFont val="Arial"/>
        <family val="2"/>
      </rPr>
      <t>3.690.072 listed shares</t>
    </r>
  </si>
  <si>
    <r>
      <t>Admitidas 918.507.207 Acciones /</t>
    </r>
    <r>
      <rPr>
        <sz val="9"/>
        <color indexed="10"/>
        <rFont val="Arial"/>
        <family val="2"/>
      </rPr>
      <t xml:space="preserve"> 918.507.207 listed shares</t>
    </r>
  </si>
  <si>
    <r>
      <t xml:space="preserve">AMPLIACIONES DE CAPITAL POR SUSCRIPCIÓN EN 2011 / </t>
    </r>
    <r>
      <rPr>
        <b/>
        <sz val="11"/>
        <color indexed="10"/>
        <rFont val="Arial"/>
        <family val="2"/>
      </rPr>
      <t>CAPITAL INCREASES WITH SUBSCRIPTION RIGHTS IN 2011</t>
    </r>
  </si>
  <si>
    <r>
      <t xml:space="preserve">Reinversion Dividendo-admitidas 67.398.922 acciones/ </t>
    </r>
    <r>
      <rPr>
        <sz val="9"/>
        <color indexed="10"/>
        <rFont val="Arial"/>
        <family val="2"/>
      </rPr>
      <t>Reinvestment of dividends-67.398.922 listed shares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</si>
</sst>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3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7" fillId="34" borderId="9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7" fillId="0" borderId="12" applyNumberFormat="0" applyFill="0" applyAlignment="0" applyProtection="0"/>
    <xf numFmtId="0" fontId="51" fillId="0" borderId="13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64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 applyProtection="1">
      <alignment horizontal="left"/>
      <protection/>
    </xf>
    <xf numFmtId="14" fontId="3" fillId="0" borderId="2" xfId="64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NumberFormat="1" applyFont="1" applyBorder="1" applyAlignment="1" applyProtection="1">
      <alignment horizontal="left"/>
      <protection/>
    </xf>
    <xf numFmtId="3" fontId="3" fillId="0" borderId="18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 applyProtection="1">
      <alignment horizontal="left"/>
      <protection/>
    </xf>
    <xf numFmtId="14" fontId="3" fillId="0" borderId="20" xfId="64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14" fontId="53" fillId="0" borderId="21" xfId="64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Alignment="1">
      <alignment/>
    </xf>
    <xf numFmtId="14" fontId="4" fillId="0" borderId="0" xfId="64" applyNumberFormat="1" applyFont="1" applyBorder="1">
      <alignment horizontal="left" vertical="center" wrapText="1"/>
      <protection/>
    </xf>
    <xf numFmtId="14" fontId="54" fillId="0" borderId="0" xfId="64" applyNumberFormat="1" applyFont="1" applyBorder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wrapText="1"/>
      <protection/>
    </xf>
    <xf numFmtId="3" fontId="3" fillId="0" borderId="17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22" xfId="0" applyFont="1" applyBorder="1" applyAlignment="1">
      <alignment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35" borderId="8" xfId="65" applyFill="1" applyBorder="1">
      <alignment horizontal="left" wrapText="1"/>
      <protection/>
    </xf>
    <xf numFmtId="14" fontId="3" fillId="0" borderId="23" xfId="35" applyFill="1" applyBorder="1" applyAlignment="1">
      <alignment horizontal="center" vertical="center" wrapText="1"/>
      <protection/>
    </xf>
    <xf numFmtId="14" fontId="3" fillId="0" borderId="24" xfId="35" applyFill="1" applyBorder="1" applyAlignment="1">
      <alignment horizontal="center" vertical="center" wrapText="1"/>
      <protection/>
    </xf>
    <xf numFmtId="14" fontId="3" fillId="0" borderId="24" xfId="35" applyFill="1" applyBorder="1" applyAlignment="1">
      <alignment horizontal="center" vertical="center" wrapText="1"/>
      <protection/>
    </xf>
    <xf numFmtId="14" fontId="3" fillId="0" borderId="25" xfId="35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9" fillId="0" borderId="18" xfId="47" applyFill="1" applyBorder="1" applyAlignment="1" applyProtection="1">
      <alignment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amplia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11.421875" defaultRowHeight="12.75"/>
  <cols>
    <col min="1" max="1" width="46.00390625" style="0" customWidth="1"/>
    <col min="2" max="2" width="10.28125" style="0" customWidth="1"/>
    <col min="3" max="3" width="10.57421875" style="0" customWidth="1"/>
    <col min="4" max="4" width="9.8515625" style="0" customWidth="1"/>
    <col min="5" max="5" width="16.28125" style="0" customWidth="1"/>
    <col min="6" max="6" width="15.28125" style="0" customWidth="1"/>
    <col min="7" max="7" width="10.7109375" style="0" customWidth="1"/>
    <col min="8" max="8" width="9.140625" style="0" customWidth="1"/>
    <col min="9" max="9" width="11.57421875" style="0" bestFit="1" customWidth="1"/>
    <col min="10" max="10" width="15.28125" style="0" bestFit="1" customWidth="1"/>
    <col min="11" max="11" width="17.140625" style="0" customWidth="1"/>
    <col min="12" max="12" width="25.28125" style="0" customWidth="1"/>
    <col min="13" max="13" width="3.57421875" style="0" customWidth="1"/>
    <col min="14" max="14" width="34.8515625" style="0" customWidth="1"/>
  </cols>
  <sheetData>
    <row r="1" spans="1:12" ht="15.75" customHeight="1" thickBo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4" s="40" customFormat="1" ht="36.75" customHeight="1" thickBot="1">
      <c r="A2" s="36" t="s">
        <v>20</v>
      </c>
      <c r="B2" s="37" t="s">
        <v>19</v>
      </c>
      <c r="C2" s="37"/>
      <c r="D2" s="38" t="s">
        <v>18</v>
      </c>
      <c r="E2" s="38" t="s">
        <v>21</v>
      </c>
      <c r="F2" s="38" t="s">
        <v>24</v>
      </c>
      <c r="G2" s="38" t="s">
        <v>25</v>
      </c>
      <c r="H2" s="38" t="s">
        <v>27</v>
      </c>
      <c r="I2" s="38" t="s">
        <v>23</v>
      </c>
      <c r="J2" s="38" t="s">
        <v>26</v>
      </c>
      <c r="K2" s="38" t="s">
        <v>22</v>
      </c>
      <c r="L2" s="39" t="s">
        <v>28</v>
      </c>
      <c r="N2" s="41" t="s">
        <v>17</v>
      </c>
    </row>
    <row r="3" spans="1:20" ht="15" customHeight="1">
      <c r="A3" s="30" t="s">
        <v>66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  <c r="N3" s="3"/>
      <c r="O3" s="3"/>
      <c r="P3" s="3"/>
      <c r="Q3" s="3"/>
      <c r="R3" s="3"/>
      <c r="S3" s="3"/>
      <c r="T3" s="3"/>
    </row>
    <row r="4" spans="1:20" ht="24">
      <c r="A4" s="3" t="s">
        <v>29</v>
      </c>
      <c r="B4" s="31">
        <v>40694</v>
      </c>
      <c r="C4" s="31">
        <v>40708</v>
      </c>
      <c r="D4" s="32" t="s">
        <v>30</v>
      </c>
      <c r="E4" s="33">
        <v>31731588</v>
      </c>
      <c r="F4" s="34">
        <f>E4*G4</f>
        <v>31731588</v>
      </c>
      <c r="G4" s="32">
        <v>1</v>
      </c>
      <c r="H4" s="32">
        <v>100</v>
      </c>
      <c r="I4" s="32">
        <v>13.32</v>
      </c>
      <c r="J4" s="34">
        <f>E4*I4</f>
        <v>422664752.16</v>
      </c>
      <c r="K4" s="31">
        <v>40723</v>
      </c>
      <c r="L4" s="7" t="s">
        <v>73</v>
      </c>
      <c r="M4" s="3"/>
      <c r="N4" s="3"/>
      <c r="O4" s="3"/>
      <c r="P4" s="3"/>
      <c r="Q4" s="3"/>
      <c r="R4" s="3"/>
      <c r="S4" s="3"/>
      <c r="T4" s="3"/>
    </row>
    <row r="5" spans="1:20" ht="24">
      <c r="A5" s="3" t="s">
        <v>0</v>
      </c>
      <c r="B5" s="31">
        <v>40737</v>
      </c>
      <c r="C5" s="31">
        <v>40751</v>
      </c>
      <c r="D5" s="32" t="s">
        <v>31</v>
      </c>
      <c r="E5" s="33">
        <v>60294000</v>
      </c>
      <c r="F5" s="34">
        <f>E5*G5</f>
        <v>45220500</v>
      </c>
      <c r="G5" s="32">
        <v>0.75</v>
      </c>
      <c r="H5" s="32">
        <v>100</v>
      </c>
      <c r="I5" s="32">
        <v>5.7</v>
      </c>
      <c r="J5" s="34">
        <f>E5*I5</f>
        <v>343675800</v>
      </c>
      <c r="K5" s="31">
        <v>40760</v>
      </c>
      <c r="L5" s="7" t="s">
        <v>73</v>
      </c>
      <c r="M5" s="3"/>
      <c r="N5" s="3"/>
      <c r="O5" s="3"/>
      <c r="P5" s="3"/>
      <c r="Q5" s="3"/>
      <c r="R5" s="3"/>
      <c r="S5" s="3"/>
      <c r="T5" s="3"/>
    </row>
    <row r="6" spans="1:20" s="15" customFormat="1" ht="12.75">
      <c r="A6" s="8" t="s">
        <v>67</v>
      </c>
      <c r="B6" s="9" t="s">
        <v>2</v>
      </c>
      <c r="C6" s="9" t="s">
        <v>2</v>
      </c>
      <c r="D6" s="10" t="s">
        <v>2</v>
      </c>
      <c r="E6" s="11">
        <f>SUM(E4:E5)</f>
        <v>92025588</v>
      </c>
      <c r="F6" s="12">
        <f>SUM(F4:F5)</f>
        <v>76952088</v>
      </c>
      <c r="G6" s="10" t="s">
        <v>2</v>
      </c>
      <c r="H6" s="10" t="s">
        <v>2</v>
      </c>
      <c r="I6" s="10" t="s">
        <v>2</v>
      </c>
      <c r="J6" s="12">
        <f>SUM(J4:J5)</f>
        <v>766340552.1600001</v>
      </c>
      <c r="K6" s="9"/>
      <c r="L6" s="13"/>
      <c r="M6" s="14"/>
      <c r="N6" s="14"/>
      <c r="O6" s="14"/>
      <c r="P6" s="14"/>
      <c r="Q6" s="14"/>
      <c r="R6" s="14"/>
      <c r="S6" s="14"/>
      <c r="T6" s="14"/>
    </row>
    <row r="7" spans="1:20" ht="24">
      <c r="A7" s="27" t="s">
        <v>68</v>
      </c>
      <c r="B7" s="4"/>
      <c r="C7" s="4"/>
      <c r="D7" s="5"/>
      <c r="E7" s="6"/>
      <c r="F7" s="6"/>
      <c r="G7" s="5"/>
      <c r="H7" s="5"/>
      <c r="I7" s="5"/>
      <c r="J7" s="5"/>
      <c r="K7" s="4"/>
      <c r="L7" s="7"/>
      <c r="M7" s="3"/>
      <c r="N7" s="3"/>
      <c r="O7" s="3"/>
      <c r="P7" s="3"/>
      <c r="Q7" s="3"/>
      <c r="R7" s="3"/>
      <c r="S7" s="3"/>
      <c r="T7" s="3"/>
    </row>
    <row r="8" spans="1:20" ht="24">
      <c r="A8" s="3" t="s">
        <v>3</v>
      </c>
      <c r="B8" s="31">
        <v>40725</v>
      </c>
      <c r="C8" s="31">
        <v>40739</v>
      </c>
      <c r="D8" s="32" t="s">
        <v>32</v>
      </c>
      <c r="E8" s="33">
        <v>1580167</v>
      </c>
      <c r="F8" s="34">
        <f>E8*G8</f>
        <v>268628.39</v>
      </c>
      <c r="G8" s="32">
        <v>0.17</v>
      </c>
      <c r="H8" s="32">
        <v>100</v>
      </c>
      <c r="I8" s="32">
        <v>5.07</v>
      </c>
      <c r="J8" s="34">
        <f>E8*I8</f>
        <v>8011446.69</v>
      </c>
      <c r="K8" s="31">
        <v>40746</v>
      </c>
      <c r="L8" s="7" t="s">
        <v>73</v>
      </c>
      <c r="M8" s="3"/>
      <c r="N8" s="3"/>
      <c r="O8" s="3"/>
      <c r="P8" s="3"/>
      <c r="Q8" s="3"/>
      <c r="R8" s="3"/>
      <c r="S8" s="3"/>
      <c r="T8" s="3"/>
    </row>
    <row r="9" spans="1:20" ht="12.75">
      <c r="A9" s="3" t="s">
        <v>4</v>
      </c>
      <c r="B9" s="31">
        <v>40708</v>
      </c>
      <c r="C9" s="31">
        <v>40724</v>
      </c>
      <c r="D9" s="32" t="s">
        <v>5</v>
      </c>
      <c r="E9" s="33">
        <v>17471269</v>
      </c>
      <c r="F9" s="34">
        <v>1747126.9</v>
      </c>
      <c r="G9" s="32">
        <v>0.1</v>
      </c>
      <c r="H9" s="32">
        <v>100</v>
      </c>
      <c r="I9" s="32">
        <v>0</v>
      </c>
      <c r="J9" s="32" t="s">
        <v>1</v>
      </c>
      <c r="K9" s="31">
        <v>40767</v>
      </c>
      <c r="L9" s="7"/>
      <c r="M9" s="3"/>
      <c r="N9" s="3"/>
      <c r="O9" s="3"/>
      <c r="P9" s="3"/>
      <c r="Q9" s="3"/>
      <c r="R9" s="3"/>
      <c r="S9" s="3"/>
      <c r="T9" s="3"/>
    </row>
    <row r="10" spans="1:20" ht="12.75">
      <c r="A10" s="3" t="s">
        <v>6</v>
      </c>
      <c r="B10" s="31">
        <v>40579</v>
      </c>
      <c r="C10" s="31">
        <v>40593</v>
      </c>
      <c r="D10" s="32" t="s">
        <v>33</v>
      </c>
      <c r="E10" s="33">
        <v>16016870</v>
      </c>
      <c r="F10" s="34">
        <v>16016870</v>
      </c>
      <c r="G10" s="32">
        <v>6</v>
      </c>
      <c r="H10" s="32" t="s">
        <v>1</v>
      </c>
      <c r="I10" s="32">
        <v>6</v>
      </c>
      <c r="J10" s="34">
        <v>96101220</v>
      </c>
      <c r="K10" s="31">
        <v>40605</v>
      </c>
      <c r="L10" s="7"/>
      <c r="M10" s="3"/>
      <c r="N10" s="3"/>
      <c r="O10" s="3"/>
      <c r="P10" s="3"/>
      <c r="Q10" s="3"/>
      <c r="R10" s="3"/>
      <c r="S10" s="3"/>
      <c r="T10" s="3"/>
    </row>
    <row r="11" spans="1:20" ht="12.75">
      <c r="A11" s="3" t="s">
        <v>6</v>
      </c>
      <c r="B11" s="31">
        <v>40702</v>
      </c>
      <c r="C11" s="31">
        <v>40716</v>
      </c>
      <c r="D11" s="32" t="s">
        <v>34</v>
      </c>
      <c r="E11" s="33">
        <v>12429366</v>
      </c>
      <c r="F11" s="34">
        <v>12429366</v>
      </c>
      <c r="G11" s="32">
        <v>1</v>
      </c>
      <c r="H11" s="32">
        <v>100</v>
      </c>
      <c r="I11" s="32">
        <v>0</v>
      </c>
      <c r="J11" s="32" t="s">
        <v>1</v>
      </c>
      <c r="K11" s="31">
        <v>40735</v>
      </c>
      <c r="L11" s="7"/>
      <c r="M11" s="3"/>
      <c r="N11" s="3"/>
      <c r="O11" s="3"/>
      <c r="P11" s="3"/>
      <c r="Q11" s="3"/>
      <c r="R11" s="3"/>
      <c r="S11" s="3"/>
      <c r="T11" s="3"/>
    </row>
    <row r="12" spans="1:20" s="15" customFormat="1" ht="24">
      <c r="A12" s="28" t="s">
        <v>69</v>
      </c>
      <c r="B12" s="9" t="s">
        <v>2</v>
      </c>
      <c r="C12" s="9" t="s">
        <v>2</v>
      </c>
      <c r="D12" s="10" t="s">
        <v>2</v>
      </c>
      <c r="E12" s="11">
        <f>SUM(E8:E11)</f>
        <v>47497672</v>
      </c>
      <c r="F12" s="12">
        <f>SUM(F8:F11)</f>
        <v>30461991.29</v>
      </c>
      <c r="G12" s="10" t="s">
        <v>2</v>
      </c>
      <c r="H12" s="10" t="s">
        <v>2</v>
      </c>
      <c r="I12" s="10" t="s">
        <v>2</v>
      </c>
      <c r="J12" s="12">
        <f>SUM(J8:J11)</f>
        <v>104112666.69</v>
      </c>
      <c r="K12" s="9"/>
      <c r="L12" s="13"/>
      <c r="M12" s="14"/>
      <c r="N12" s="14"/>
      <c r="O12" s="14"/>
      <c r="P12" s="14"/>
      <c r="Q12" s="14"/>
      <c r="R12" s="14"/>
      <c r="S12" s="14"/>
      <c r="T12" s="14"/>
    </row>
    <row r="13" spans="1:20" s="29" customFormat="1" ht="22.5" customHeight="1">
      <c r="A13" s="17" t="s">
        <v>35</v>
      </c>
      <c r="B13" s="32"/>
      <c r="C13" s="32"/>
      <c r="D13" s="32"/>
      <c r="E13" s="33"/>
      <c r="F13" s="33"/>
      <c r="G13" s="33"/>
      <c r="H13" s="33"/>
      <c r="I13" s="33"/>
      <c r="J13" s="33"/>
      <c r="K13" s="32"/>
      <c r="L13" s="7"/>
      <c r="M13" s="3"/>
      <c r="N13" s="3"/>
      <c r="O13" s="3"/>
      <c r="P13" s="3"/>
      <c r="Q13" s="3"/>
      <c r="R13" s="3"/>
      <c r="S13" s="3"/>
      <c r="T13" s="3"/>
    </row>
    <row r="14" spans="1:20" ht="12.75">
      <c r="A14" s="3" t="s">
        <v>36</v>
      </c>
      <c r="B14" s="31">
        <v>40735</v>
      </c>
      <c r="C14" s="31">
        <v>40753</v>
      </c>
      <c r="D14" s="32" t="s">
        <v>37</v>
      </c>
      <c r="E14" s="33">
        <v>8128228</v>
      </c>
      <c r="F14" s="34">
        <v>1625645.6</v>
      </c>
      <c r="G14" s="32">
        <v>0.2</v>
      </c>
      <c r="H14" s="32">
        <v>100</v>
      </c>
      <c r="I14" s="32">
        <v>0</v>
      </c>
      <c r="J14" s="32" t="s">
        <v>1</v>
      </c>
      <c r="K14" s="32" t="s">
        <v>2</v>
      </c>
      <c r="L14" s="7"/>
      <c r="M14" s="3"/>
      <c r="N14" s="3"/>
      <c r="O14" s="3"/>
      <c r="P14" s="3"/>
      <c r="Q14" s="3"/>
      <c r="R14" s="3"/>
      <c r="S14" s="3"/>
      <c r="T14" s="3"/>
    </row>
    <row r="15" spans="1:20" ht="12.75">
      <c r="A15" s="3" t="s">
        <v>38</v>
      </c>
      <c r="B15" s="31">
        <v>40827</v>
      </c>
      <c r="C15" s="31">
        <v>40841</v>
      </c>
      <c r="D15" s="32" t="s">
        <v>39</v>
      </c>
      <c r="E15" s="33">
        <v>3153333</v>
      </c>
      <c r="F15" s="34">
        <v>6306666</v>
      </c>
      <c r="G15" s="32">
        <v>2</v>
      </c>
      <c r="H15" s="32">
        <v>100</v>
      </c>
      <c r="I15" s="32">
        <v>0</v>
      </c>
      <c r="J15" s="32" t="s">
        <v>1</v>
      </c>
      <c r="K15" s="31">
        <v>40892</v>
      </c>
      <c r="L15" s="7"/>
      <c r="M15" s="3"/>
      <c r="N15" s="3"/>
      <c r="O15" s="3"/>
      <c r="P15" s="3"/>
      <c r="Q15" s="3"/>
      <c r="R15" s="3"/>
      <c r="S15" s="3"/>
      <c r="T15" s="3"/>
    </row>
    <row r="16" spans="1:20" ht="12.75">
      <c r="A16" s="3" t="s">
        <v>7</v>
      </c>
      <c r="B16" s="31">
        <v>40724</v>
      </c>
      <c r="C16" s="31">
        <v>40738</v>
      </c>
      <c r="D16" s="32" t="s">
        <v>5</v>
      </c>
      <c r="E16" s="33">
        <v>9753261</v>
      </c>
      <c r="F16" s="34">
        <v>975326.1</v>
      </c>
      <c r="G16" s="32">
        <v>0.1</v>
      </c>
      <c r="H16" s="32">
        <v>100</v>
      </c>
      <c r="I16" s="32">
        <v>0</v>
      </c>
      <c r="J16" s="32" t="s">
        <v>1</v>
      </c>
      <c r="K16" s="31">
        <v>40815</v>
      </c>
      <c r="L16" s="7"/>
      <c r="M16" s="3"/>
      <c r="N16" s="3"/>
      <c r="O16" s="3"/>
      <c r="P16" s="3"/>
      <c r="Q16" s="3"/>
      <c r="R16" s="3"/>
      <c r="S16" s="3"/>
      <c r="T16" s="3"/>
    </row>
    <row r="17" spans="1:20" ht="24">
      <c r="A17" s="3" t="s">
        <v>40</v>
      </c>
      <c r="B17" s="31">
        <v>40883</v>
      </c>
      <c r="C17" s="31">
        <v>40897</v>
      </c>
      <c r="D17" s="32" t="s">
        <v>16</v>
      </c>
      <c r="E17" s="33">
        <v>29687658</v>
      </c>
      <c r="F17" s="34">
        <v>2968765.8</v>
      </c>
      <c r="G17" s="32">
        <v>0.1</v>
      </c>
      <c r="H17" s="32">
        <v>100</v>
      </c>
      <c r="I17" s="32">
        <v>0</v>
      </c>
      <c r="J17" s="32" t="s">
        <v>1</v>
      </c>
      <c r="K17" s="31">
        <v>40907</v>
      </c>
      <c r="L17" s="7" t="s">
        <v>72</v>
      </c>
      <c r="M17" s="3"/>
      <c r="N17" s="3"/>
      <c r="O17" s="3"/>
      <c r="P17" s="3"/>
      <c r="Q17" s="3"/>
      <c r="R17" s="3"/>
      <c r="S17" s="3"/>
      <c r="T17" s="3"/>
    </row>
    <row r="18" spans="1:20" ht="12.75">
      <c r="A18" s="3" t="s">
        <v>8</v>
      </c>
      <c r="B18" s="31">
        <v>40850</v>
      </c>
      <c r="C18" s="31">
        <v>40864</v>
      </c>
      <c r="D18" s="32" t="s">
        <v>5</v>
      </c>
      <c r="E18" s="33">
        <v>1167748</v>
      </c>
      <c r="F18" s="34">
        <v>1191102.96</v>
      </c>
      <c r="G18" s="32">
        <v>1.02</v>
      </c>
      <c r="H18" s="32">
        <v>100</v>
      </c>
      <c r="I18" s="32">
        <v>0</v>
      </c>
      <c r="J18" s="32" t="s">
        <v>1</v>
      </c>
      <c r="K18" s="31">
        <v>40891</v>
      </c>
      <c r="L18" s="7"/>
      <c r="M18" s="3"/>
      <c r="N18" s="3"/>
      <c r="O18" s="3"/>
      <c r="P18" s="3"/>
      <c r="Q18" s="3"/>
      <c r="R18" s="3"/>
      <c r="S18" s="3"/>
      <c r="T18" s="3"/>
    </row>
    <row r="19" spans="1:20" s="15" customFormat="1" ht="12.75">
      <c r="A19" s="28" t="s">
        <v>41</v>
      </c>
      <c r="B19" s="9" t="s">
        <v>2</v>
      </c>
      <c r="C19" s="9" t="s">
        <v>2</v>
      </c>
      <c r="D19" s="10" t="s">
        <v>2</v>
      </c>
      <c r="E19" s="11">
        <f>SUM(E14:E18)</f>
        <v>51890228</v>
      </c>
      <c r="F19" s="12">
        <f>SUM(F14:F18)</f>
        <v>13067506.46</v>
      </c>
      <c r="G19" s="10" t="s">
        <v>2</v>
      </c>
      <c r="H19" s="10" t="s">
        <v>2</v>
      </c>
      <c r="I19" s="10" t="s">
        <v>2</v>
      </c>
      <c r="J19" s="12" t="s">
        <v>1</v>
      </c>
      <c r="K19" s="9"/>
      <c r="L19" s="13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16" t="s">
        <v>70</v>
      </c>
      <c r="B20" s="4"/>
      <c r="C20" s="4"/>
      <c r="D20" s="5"/>
      <c r="E20" s="6"/>
      <c r="F20" s="5"/>
      <c r="G20" s="5"/>
      <c r="H20" s="5"/>
      <c r="I20" s="5"/>
      <c r="J20" s="5"/>
      <c r="K20" s="4"/>
      <c r="L20" s="7"/>
      <c r="M20" s="3"/>
      <c r="N20" s="3"/>
      <c r="O20" s="3"/>
      <c r="P20" s="3"/>
      <c r="Q20" s="3"/>
      <c r="R20" s="3"/>
      <c r="S20" s="3"/>
      <c r="T20" s="3"/>
    </row>
    <row r="21" spans="1:20" ht="12.75">
      <c r="A21" s="3" t="s">
        <v>42</v>
      </c>
      <c r="B21" s="31">
        <v>40631</v>
      </c>
      <c r="C21" s="31">
        <v>40645</v>
      </c>
      <c r="D21" s="32" t="s">
        <v>43</v>
      </c>
      <c r="E21" s="33">
        <v>36762890</v>
      </c>
      <c r="F21" s="34">
        <v>22057734</v>
      </c>
      <c r="G21" s="32">
        <v>0.395</v>
      </c>
      <c r="H21" s="32" t="s">
        <v>1</v>
      </c>
      <c r="I21" s="32">
        <v>0.4</v>
      </c>
      <c r="J21" s="34">
        <v>14705156</v>
      </c>
      <c r="K21" s="31">
        <v>40675</v>
      </c>
      <c r="L21" s="7"/>
      <c r="M21" s="3"/>
      <c r="N21" s="3"/>
      <c r="O21" s="3"/>
      <c r="P21" s="3"/>
      <c r="Q21" s="3"/>
      <c r="R21" s="3"/>
      <c r="S21" s="3"/>
      <c r="T21" s="3"/>
    </row>
    <row r="22" spans="1:20" ht="12.75">
      <c r="A22" s="3" t="s">
        <v>9</v>
      </c>
      <c r="B22" s="31">
        <v>40777</v>
      </c>
      <c r="C22" s="31">
        <v>40791</v>
      </c>
      <c r="D22" s="32" t="s">
        <v>5</v>
      </c>
      <c r="E22" s="33">
        <v>36951889</v>
      </c>
      <c r="F22" s="34">
        <v>110855667</v>
      </c>
      <c r="G22" s="32">
        <v>3</v>
      </c>
      <c r="H22" s="32">
        <v>100</v>
      </c>
      <c r="I22" s="32">
        <v>0</v>
      </c>
      <c r="J22" s="32" t="s">
        <v>1</v>
      </c>
      <c r="K22" s="31">
        <v>40808</v>
      </c>
      <c r="L22" s="7"/>
      <c r="M22" s="3"/>
      <c r="N22" s="3"/>
      <c r="O22" s="3"/>
      <c r="P22" s="3"/>
      <c r="Q22" s="3"/>
      <c r="R22" s="3"/>
      <c r="S22" s="3"/>
      <c r="T22" s="3"/>
    </row>
    <row r="23" spans="1:20" s="15" customFormat="1" ht="24">
      <c r="A23" s="28" t="s">
        <v>44</v>
      </c>
      <c r="B23" s="9" t="s">
        <v>2</v>
      </c>
      <c r="C23" s="9" t="s">
        <v>2</v>
      </c>
      <c r="D23" s="10" t="s">
        <v>2</v>
      </c>
      <c r="E23" s="11">
        <f>SUM(E21:E22)</f>
        <v>73714779</v>
      </c>
      <c r="F23" s="12">
        <f>SUM(F21:F22)</f>
        <v>132913401</v>
      </c>
      <c r="G23" s="10" t="s">
        <v>2</v>
      </c>
      <c r="H23" s="10" t="s">
        <v>2</v>
      </c>
      <c r="I23" s="10" t="s">
        <v>2</v>
      </c>
      <c r="J23" s="12">
        <v>14705156</v>
      </c>
      <c r="K23" s="9"/>
      <c r="L23" s="13"/>
      <c r="M23" s="14"/>
      <c r="N23" s="14"/>
      <c r="O23" s="14"/>
      <c r="P23" s="14"/>
      <c r="Q23" s="14"/>
      <c r="R23" s="14"/>
      <c r="S23" s="14"/>
      <c r="T23" s="14"/>
    </row>
    <row r="24" spans="1:20" ht="24">
      <c r="A24" s="27" t="s">
        <v>71</v>
      </c>
      <c r="B24" s="4"/>
      <c r="C24" s="4"/>
      <c r="D24" s="5"/>
      <c r="E24" s="6"/>
      <c r="F24" s="6"/>
      <c r="G24" s="6"/>
      <c r="H24" s="6"/>
      <c r="I24" s="6"/>
      <c r="J24" s="6"/>
      <c r="K24" s="4"/>
      <c r="L24" s="7"/>
      <c r="M24" s="3"/>
      <c r="N24" s="3"/>
      <c r="O24" s="3"/>
      <c r="P24" s="3"/>
      <c r="Q24" s="3"/>
      <c r="R24" s="3"/>
      <c r="S24" s="3"/>
      <c r="T24" s="3"/>
    </row>
    <row r="25" spans="1:20" ht="24">
      <c r="A25" s="3" t="s">
        <v>10</v>
      </c>
      <c r="B25" s="31">
        <v>40634</v>
      </c>
      <c r="C25" s="31">
        <v>40648</v>
      </c>
      <c r="D25" s="32" t="s">
        <v>45</v>
      </c>
      <c r="E25" s="33">
        <v>60694285</v>
      </c>
      <c r="F25" s="34">
        <v>29740199.65</v>
      </c>
      <c r="G25" s="32">
        <v>0.49</v>
      </c>
      <c r="H25" s="32">
        <v>100</v>
      </c>
      <c r="I25" s="32">
        <v>8.31</v>
      </c>
      <c r="J25" s="34">
        <v>504369508.35</v>
      </c>
      <c r="K25" s="31">
        <v>40660</v>
      </c>
      <c r="L25" s="7" t="s">
        <v>73</v>
      </c>
      <c r="M25" s="3"/>
      <c r="N25" s="3"/>
      <c r="O25" s="3"/>
      <c r="P25" s="3"/>
      <c r="Q25" s="3"/>
      <c r="R25" s="3"/>
      <c r="S25" s="3"/>
      <c r="T25" s="3"/>
    </row>
    <row r="26" spans="1:20" ht="24">
      <c r="A26" s="3" t="s">
        <v>10</v>
      </c>
      <c r="B26" s="31">
        <v>40816</v>
      </c>
      <c r="C26" s="31">
        <v>40830</v>
      </c>
      <c r="D26" s="32" t="s">
        <v>46</v>
      </c>
      <c r="E26" s="33">
        <v>78413506</v>
      </c>
      <c r="F26" s="34">
        <v>38422617.94</v>
      </c>
      <c r="G26" s="32">
        <v>0.49</v>
      </c>
      <c r="H26" s="32">
        <v>100</v>
      </c>
      <c r="I26" s="32">
        <v>6.45</v>
      </c>
      <c r="J26" s="34">
        <v>505767113.7</v>
      </c>
      <c r="K26" s="31">
        <v>40841</v>
      </c>
      <c r="L26" s="7" t="s">
        <v>73</v>
      </c>
      <c r="M26" s="3"/>
      <c r="N26" s="3"/>
      <c r="O26" s="3"/>
      <c r="P26" s="3"/>
      <c r="Q26" s="3"/>
      <c r="R26" s="3"/>
      <c r="S26" s="3"/>
      <c r="T26" s="3"/>
    </row>
    <row r="27" spans="1:20" ht="12.75">
      <c r="A27" s="3" t="s">
        <v>11</v>
      </c>
      <c r="B27" s="31">
        <v>40658</v>
      </c>
      <c r="C27" s="31">
        <v>40672</v>
      </c>
      <c r="D27" s="32" t="s">
        <v>12</v>
      </c>
      <c r="E27" s="33">
        <v>9657426</v>
      </c>
      <c r="F27" s="34">
        <v>2414356.5</v>
      </c>
      <c r="G27" s="32">
        <v>0.25</v>
      </c>
      <c r="H27" s="32">
        <v>100</v>
      </c>
      <c r="I27" s="32">
        <v>0</v>
      </c>
      <c r="J27" s="32" t="s">
        <v>1</v>
      </c>
      <c r="K27" s="31">
        <v>40709</v>
      </c>
      <c r="L27" s="7"/>
      <c r="M27" s="3"/>
      <c r="N27" s="3"/>
      <c r="O27" s="3"/>
      <c r="P27" s="3"/>
      <c r="Q27" s="3"/>
      <c r="R27" s="3"/>
      <c r="S27" s="3"/>
      <c r="T27" s="3"/>
    </row>
    <row r="28" spans="1:20" ht="12.75">
      <c r="A28" s="3" t="s">
        <v>13</v>
      </c>
      <c r="B28" s="31">
        <v>40661</v>
      </c>
      <c r="C28" s="31">
        <v>40675</v>
      </c>
      <c r="D28" s="32" t="s">
        <v>47</v>
      </c>
      <c r="E28" s="33">
        <v>5931537</v>
      </c>
      <c r="F28" s="34">
        <v>1957407.21</v>
      </c>
      <c r="G28" s="32">
        <v>0.33</v>
      </c>
      <c r="H28" s="32">
        <v>100</v>
      </c>
      <c r="I28" s="32">
        <v>0</v>
      </c>
      <c r="J28" s="32" t="s">
        <v>1</v>
      </c>
      <c r="K28" s="32" t="s">
        <v>2</v>
      </c>
      <c r="L28" s="7"/>
      <c r="M28" s="3"/>
      <c r="N28" s="3"/>
      <c r="O28" s="3"/>
      <c r="P28" s="3"/>
      <c r="Q28" s="3"/>
      <c r="R28" s="3"/>
      <c r="S28" s="3"/>
      <c r="T28" s="3"/>
    </row>
    <row r="29" spans="1:20" ht="24">
      <c r="A29" s="3" t="s">
        <v>48</v>
      </c>
      <c r="B29" s="31">
        <v>40646</v>
      </c>
      <c r="C29" s="31">
        <v>40660</v>
      </c>
      <c r="D29" s="32" t="s">
        <v>49</v>
      </c>
      <c r="E29" s="33">
        <v>12013737</v>
      </c>
      <c r="F29" s="34">
        <v>1201373.7</v>
      </c>
      <c r="G29" s="32">
        <v>0.1</v>
      </c>
      <c r="H29" s="32">
        <v>100</v>
      </c>
      <c r="I29" s="32">
        <v>4.03</v>
      </c>
      <c r="J29" s="34">
        <v>48415360.11</v>
      </c>
      <c r="K29" s="31">
        <v>40672</v>
      </c>
      <c r="L29" s="7" t="s">
        <v>73</v>
      </c>
      <c r="M29" s="3"/>
      <c r="N29" s="3"/>
      <c r="O29" s="3"/>
      <c r="P29" s="3"/>
      <c r="Q29" s="3"/>
      <c r="R29" s="3"/>
      <c r="S29" s="3"/>
      <c r="T29" s="3"/>
    </row>
    <row r="30" spans="1:20" ht="24">
      <c r="A30" s="3" t="s">
        <v>48</v>
      </c>
      <c r="B30" s="31">
        <v>40721</v>
      </c>
      <c r="C30" s="31">
        <v>40735</v>
      </c>
      <c r="D30" s="32" t="s">
        <v>15</v>
      </c>
      <c r="E30" s="33">
        <v>12848781</v>
      </c>
      <c r="F30" s="34">
        <v>1284878.1</v>
      </c>
      <c r="G30" s="32">
        <v>0.1</v>
      </c>
      <c r="H30" s="32">
        <v>100</v>
      </c>
      <c r="I30" s="32">
        <v>3.51</v>
      </c>
      <c r="J30" s="34">
        <v>45099221.309999995</v>
      </c>
      <c r="K30" s="31">
        <v>40745</v>
      </c>
      <c r="L30" s="7" t="s">
        <v>73</v>
      </c>
      <c r="M30" s="3"/>
      <c r="N30" s="3"/>
      <c r="O30" s="3"/>
      <c r="P30" s="3"/>
      <c r="Q30" s="3"/>
      <c r="R30" s="3"/>
      <c r="S30" s="3"/>
      <c r="T30" s="3"/>
    </row>
    <row r="31" spans="1:20" ht="24">
      <c r="A31" s="3" t="s">
        <v>14</v>
      </c>
      <c r="B31" s="31">
        <v>40560</v>
      </c>
      <c r="C31" s="31">
        <v>40574</v>
      </c>
      <c r="D31" s="32" t="s">
        <v>50</v>
      </c>
      <c r="E31" s="33">
        <v>111152906</v>
      </c>
      <c r="F31" s="34">
        <v>55576453</v>
      </c>
      <c r="G31" s="32">
        <v>0.5</v>
      </c>
      <c r="H31" s="32">
        <v>100</v>
      </c>
      <c r="I31" s="32">
        <v>8.95</v>
      </c>
      <c r="J31" s="34">
        <v>994818508.6999999</v>
      </c>
      <c r="K31" s="31">
        <v>40583</v>
      </c>
      <c r="L31" s="7" t="s">
        <v>73</v>
      </c>
      <c r="M31" s="3"/>
      <c r="N31" s="3"/>
      <c r="O31" s="3"/>
      <c r="P31" s="3"/>
      <c r="Q31" s="3"/>
      <c r="R31" s="3"/>
      <c r="S31" s="3"/>
      <c r="T31" s="3"/>
    </row>
    <row r="32" spans="1:20" ht="24">
      <c r="A32" s="3" t="s">
        <v>14</v>
      </c>
      <c r="B32" s="31">
        <v>40833</v>
      </c>
      <c r="C32" s="31">
        <v>40847</v>
      </c>
      <c r="D32" s="32" t="s">
        <v>51</v>
      </c>
      <c r="E32" s="33">
        <v>125742571</v>
      </c>
      <c r="F32" s="34">
        <v>62871285.5</v>
      </c>
      <c r="G32" s="32">
        <v>0.5</v>
      </c>
      <c r="H32" s="32">
        <v>100</v>
      </c>
      <c r="I32" s="32">
        <v>6.17</v>
      </c>
      <c r="J32" s="34">
        <v>775831663.0699999</v>
      </c>
      <c r="K32" s="31">
        <v>40856</v>
      </c>
      <c r="L32" s="7" t="s">
        <v>73</v>
      </c>
      <c r="M32" s="3"/>
      <c r="N32" s="3"/>
      <c r="O32" s="3"/>
      <c r="P32" s="3"/>
      <c r="Q32" s="3"/>
      <c r="R32" s="3"/>
      <c r="S32" s="3"/>
      <c r="T32" s="3"/>
    </row>
    <row r="33" spans="1:20" ht="24">
      <c r="A33" s="3" t="s">
        <v>52</v>
      </c>
      <c r="B33" s="31">
        <v>40795</v>
      </c>
      <c r="C33" s="31">
        <v>40809</v>
      </c>
      <c r="D33" s="32" t="s">
        <v>53</v>
      </c>
      <c r="E33" s="33">
        <v>3471282</v>
      </c>
      <c r="F33" s="34">
        <v>1041384.6</v>
      </c>
      <c r="G33" s="32">
        <v>0.3</v>
      </c>
      <c r="H33" s="32">
        <v>100</v>
      </c>
      <c r="I33" s="32">
        <v>3.62</v>
      </c>
      <c r="J33" s="34">
        <v>12566040.84</v>
      </c>
      <c r="K33" s="31">
        <v>40830</v>
      </c>
      <c r="L33" s="7" t="s">
        <v>73</v>
      </c>
      <c r="M33" s="3"/>
      <c r="N33" s="3"/>
      <c r="O33" s="3"/>
      <c r="P33" s="3"/>
      <c r="Q33" s="3"/>
      <c r="R33" s="3"/>
      <c r="S33" s="3"/>
      <c r="T33" s="3"/>
    </row>
    <row r="34" spans="1:20" ht="24">
      <c r="A34" s="3" t="s">
        <v>54</v>
      </c>
      <c r="B34" s="31">
        <v>40813</v>
      </c>
      <c r="C34" s="31">
        <v>40829</v>
      </c>
      <c r="D34" s="32" t="s">
        <v>55</v>
      </c>
      <c r="E34" s="33">
        <v>68560486</v>
      </c>
      <c r="F34" s="34">
        <v>68560486</v>
      </c>
      <c r="G34" s="32">
        <v>1</v>
      </c>
      <c r="H34" s="32">
        <v>100</v>
      </c>
      <c r="I34" s="32">
        <v>3.43</v>
      </c>
      <c r="J34" s="34">
        <v>235162466.98000002</v>
      </c>
      <c r="K34" s="31">
        <v>40844</v>
      </c>
      <c r="L34" s="7" t="s">
        <v>73</v>
      </c>
      <c r="M34" s="3"/>
      <c r="N34" s="3"/>
      <c r="O34" s="3"/>
      <c r="P34" s="3"/>
      <c r="Q34" s="3"/>
      <c r="R34" s="3"/>
      <c r="S34" s="3"/>
      <c r="T34" s="3"/>
    </row>
    <row r="35" spans="1:20" ht="24">
      <c r="A35" s="3" t="s">
        <v>56</v>
      </c>
      <c r="B35" s="31">
        <v>40724</v>
      </c>
      <c r="C35" s="31">
        <v>40739</v>
      </c>
      <c r="D35" s="32" t="s">
        <v>57</v>
      </c>
      <c r="E35" s="33">
        <v>34249244</v>
      </c>
      <c r="F35" s="34">
        <v>34249244</v>
      </c>
      <c r="G35" s="32">
        <v>1</v>
      </c>
      <c r="H35" s="32">
        <v>100</v>
      </c>
      <c r="I35" s="32">
        <v>4.23</v>
      </c>
      <c r="J35" s="34">
        <v>144874302.12</v>
      </c>
      <c r="K35" s="31">
        <v>40756</v>
      </c>
      <c r="L35" s="7" t="s">
        <v>73</v>
      </c>
      <c r="M35" s="3"/>
      <c r="N35" s="3"/>
      <c r="O35" s="3"/>
      <c r="P35" s="3"/>
      <c r="Q35" s="3"/>
      <c r="R35" s="3"/>
      <c r="S35" s="3"/>
      <c r="T35" s="3"/>
    </row>
    <row r="36" spans="1:20" ht="61.5" customHeight="1">
      <c r="A36" s="3" t="s">
        <v>58</v>
      </c>
      <c r="B36" s="31">
        <v>40701</v>
      </c>
      <c r="C36" s="31">
        <v>40715</v>
      </c>
      <c r="D36" s="32" t="s">
        <v>59</v>
      </c>
      <c r="E36" s="33">
        <v>77234726</v>
      </c>
      <c r="F36" s="34">
        <v>7723472.600000001</v>
      </c>
      <c r="G36" s="32">
        <v>2.466</v>
      </c>
      <c r="H36" s="32" t="s">
        <v>1</v>
      </c>
      <c r="I36" s="32">
        <v>2.466</v>
      </c>
      <c r="J36" s="34">
        <f>E36*G36</f>
        <v>190460834.316</v>
      </c>
      <c r="K36" s="31">
        <v>40735</v>
      </c>
      <c r="L36" s="7" t="s">
        <v>77</v>
      </c>
      <c r="M36" s="3"/>
      <c r="N36" s="3"/>
      <c r="O36" s="3"/>
      <c r="P36" s="3"/>
      <c r="Q36" s="3"/>
      <c r="R36" s="3"/>
      <c r="S36" s="3"/>
      <c r="T36" s="3"/>
    </row>
    <row r="37" spans="1:20" ht="24">
      <c r="A37" s="3" t="s">
        <v>60</v>
      </c>
      <c r="B37" s="31">
        <v>40814</v>
      </c>
      <c r="C37" s="31">
        <v>40828</v>
      </c>
      <c r="D37" s="32" t="s">
        <v>39</v>
      </c>
      <c r="E37" s="33">
        <v>5680028</v>
      </c>
      <c r="F37" s="34">
        <v>13064064.4</v>
      </c>
      <c r="G37" s="32">
        <v>2.3</v>
      </c>
      <c r="H37" s="32" t="s">
        <v>1</v>
      </c>
      <c r="I37" s="32">
        <v>2.3</v>
      </c>
      <c r="J37" s="34">
        <v>13064064.4</v>
      </c>
      <c r="K37" s="31">
        <v>40856</v>
      </c>
      <c r="L37" s="7" t="s">
        <v>74</v>
      </c>
      <c r="M37" s="3"/>
      <c r="N37" s="3"/>
      <c r="O37" s="3"/>
      <c r="P37" s="3"/>
      <c r="Q37" s="3"/>
      <c r="R37" s="3"/>
      <c r="S37" s="3"/>
      <c r="T37" s="3"/>
    </row>
    <row r="38" spans="1:20" ht="12.75">
      <c r="A38" s="3" t="s">
        <v>61</v>
      </c>
      <c r="B38" s="31">
        <v>40819</v>
      </c>
      <c r="C38" s="31">
        <v>40833</v>
      </c>
      <c r="D38" s="32" t="s">
        <v>12</v>
      </c>
      <c r="E38" s="33">
        <v>319200</v>
      </c>
      <c r="F38" s="34">
        <v>957600</v>
      </c>
      <c r="G38" s="32">
        <v>3</v>
      </c>
      <c r="H38" s="32">
        <v>100</v>
      </c>
      <c r="I38" s="32">
        <v>0</v>
      </c>
      <c r="J38" s="32" t="s">
        <v>1</v>
      </c>
      <c r="K38" s="31">
        <v>40854</v>
      </c>
      <c r="L38" s="7"/>
      <c r="M38" s="3"/>
      <c r="N38" s="3"/>
      <c r="O38" s="3"/>
      <c r="P38" s="3"/>
      <c r="Q38" s="3"/>
      <c r="R38" s="3"/>
      <c r="S38" s="3"/>
      <c r="T38" s="3"/>
    </row>
    <row r="39" spans="1:20" ht="36">
      <c r="A39" s="3" t="s">
        <v>62</v>
      </c>
      <c r="B39" s="31">
        <v>40736</v>
      </c>
      <c r="C39" s="31">
        <v>40750</v>
      </c>
      <c r="D39" s="32" t="s">
        <v>63</v>
      </c>
      <c r="E39" s="33">
        <v>1299935842</v>
      </c>
      <c r="F39" s="34">
        <v>1949903763</v>
      </c>
      <c r="G39" s="32">
        <v>1.5</v>
      </c>
      <c r="H39" s="32" t="s">
        <v>1</v>
      </c>
      <c r="I39" s="32">
        <v>1.5</v>
      </c>
      <c r="J39" s="34">
        <v>1949903763</v>
      </c>
      <c r="K39" s="31">
        <v>40760</v>
      </c>
      <c r="L39" s="7" t="s">
        <v>75</v>
      </c>
      <c r="M39" s="3"/>
      <c r="N39" s="3"/>
      <c r="O39" s="3"/>
      <c r="P39" s="3"/>
      <c r="Q39" s="3"/>
      <c r="R39" s="3"/>
      <c r="S39" s="3"/>
      <c r="T39" s="3"/>
    </row>
    <row r="40" spans="1:20" s="15" customFormat="1" ht="24">
      <c r="A40" s="28" t="s">
        <v>64</v>
      </c>
      <c r="B40" s="9" t="s">
        <v>2</v>
      </c>
      <c r="C40" s="9" t="s">
        <v>2</v>
      </c>
      <c r="D40" s="10" t="s">
        <v>2</v>
      </c>
      <c r="E40" s="11">
        <f>SUM(E25:E39)</f>
        <v>1905905557</v>
      </c>
      <c r="F40" s="11">
        <f>SUM(F25:F39)</f>
        <v>2268968586.2</v>
      </c>
      <c r="G40" s="10" t="s">
        <v>2</v>
      </c>
      <c r="H40" s="10" t="s">
        <v>2</v>
      </c>
      <c r="I40" s="10" t="s">
        <v>2</v>
      </c>
      <c r="J40" s="12">
        <f>SUM(J25:J39)</f>
        <v>5420332846.896</v>
      </c>
      <c r="K40" s="9"/>
      <c r="L40" s="13"/>
      <c r="M40" s="14"/>
      <c r="N40" s="14"/>
      <c r="O40" s="14"/>
      <c r="P40" s="14"/>
      <c r="Q40" s="14"/>
      <c r="R40" s="14"/>
      <c r="S40" s="14"/>
      <c r="T40" s="14"/>
    </row>
    <row r="41" spans="1:14" s="15" customFormat="1" ht="13.5" thickBot="1">
      <c r="A41" s="18" t="s">
        <v>65</v>
      </c>
      <c r="B41" s="19" t="s">
        <v>2</v>
      </c>
      <c r="C41" s="19" t="s">
        <v>2</v>
      </c>
      <c r="D41" s="20" t="s">
        <v>2</v>
      </c>
      <c r="E41" s="21">
        <f>E6+E12+E19+E23+E40</f>
        <v>2171033824</v>
      </c>
      <c r="F41" s="21">
        <f>F6+F12+F19+F23+F40</f>
        <v>2522363572.95</v>
      </c>
      <c r="G41" s="20" t="s">
        <v>2</v>
      </c>
      <c r="H41" s="20" t="s">
        <v>2</v>
      </c>
      <c r="I41" s="20" t="s">
        <v>2</v>
      </c>
      <c r="J41" s="22">
        <f>J6+J12+J23+J40</f>
        <v>6305491221.746</v>
      </c>
      <c r="K41" s="19"/>
      <c r="L41" s="23"/>
      <c r="M41" s="14"/>
      <c r="N41" s="14"/>
    </row>
    <row r="42" spans="1:20" ht="12.75">
      <c r="A42" s="3"/>
      <c r="B42" s="3"/>
      <c r="C42" s="3"/>
      <c r="D42" s="3"/>
      <c r="E42" s="24"/>
      <c r="F42" s="3"/>
      <c r="G42" s="3"/>
      <c r="H42" s="3"/>
      <c r="I42" s="3"/>
      <c r="J42" s="3"/>
      <c r="K42" s="25"/>
      <c r="L42" s="26"/>
      <c r="M42" s="3"/>
      <c r="N42" s="3"/>
      <c r="O42" s="3"/>
      <c r="P42" s="3"/>
      <c r="Q42" s="3"/>
      <c r="R42" s="3"/>
      <c r="S42" s="3"/>
      <c r="T42" s="3"/>
    </row>
    <row r="43" spans="1:15" ht="12.75">
      <c r="A43" s="3"/>
      <c r="B43" s="3"/>
      <c r="C43" s="3"/>
      <c r="D43" s="3"/>
      <c r="E43" s="24"/>
      <c r="F43" s="24"/>
      <c r="G43" s="3"/>
      <c r="H43" s="3"/>
      <c r="I43" s="3"/>
      <c r="J43" s="24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24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sheetProtection/>
  <mergeCells count="2">
    <mergeCell ref="A1:L1"/>
    <mergeCell ref="B2:C2"/>
  </mergeCells>
  <hyperlinks>
    <hyperlink ref="N2" r:id="rId1" display="http://www.bolsamadrid.es/esp/contenido.asp?menu=5&amp;enlace=/comun/of/amplia.asp?id=es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cp:lastPrinted>2012-02-08T11:01:00Z</cp:lastPrinted>
  <dcterms:created xsi:type="dcterms:W3CDTF">2011-04-19T10:27:35Z</dcterms:created>
  <dcterms:modified xsi:type="dcterms:W3CDTF">2012-03-27T08:51:34Z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